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1" i="1"/>
  <c r="D22" s="1"/>
  <c r="D23" s="1"/>
  <c r="D24" s="1"/>
  <c r="D25" s="1"/>
  <c r="D26" s="1"/>
  <c r="D27" s="1"/>
  <c r="D28" s="1"/>
  <c r="D29" s="1"/>
  <c r="D30" s="1"/>
  <c r="D31" s="1"/>
  <c r="D32" s="1"/>
  <c r="D33" s="1"/>
  <c r="C11"/>
  <c r="C12"/>
  <c r="C13"/>
  <c r="C14"/>
  <c r="C15"/>
  <c r="C16"/>
  <c r="C17"/>
  <c r="C18"/>
  <c r="C19"/>
  <c r="C20"/>
  <c r="C21"/>
  <c r="C29" s="1"/>
  <c r="C10"/>
  <c r="D11"/>
  <c r="D12"/>
  <c r="D13"/>
  <c r="D14"/>
  <c r="D15"/>
  <c r="D16"/>
  <c r="D17"/>
  <c r="D18"/>
  <c r="D19"/>
  <c r="D20"/>
  <c r="D10"/>
  <c r="D9"/>
  <c r="C9"/>
  <c r="C33" l="1"/>
  <c r="C39" s="1"/>
  <c r="C25"/>
  <c r="C32"/>
  <c r="C28"/>
  <c r="C24"/>
  <c r="C31"/>
  <c r="C27"/>
  <c r="C23"/>
  <c r="C22"/>
  <c r="C30"/>
  <c r="C26"/>
  <c r="D34"/>
  <c r="D35" s="1"/>
  <c r="D36" s="1"/>
  <c r="D37" s="1"/>
  <c r="D38" s="1"/>
  <c r="D39" s="1"/>
  <c r="D40" s="1"/>
  <c r="D41" s="1"/>
  <c r="D42" s="1"/>
  <c r="D43" s="1"/>
  <c r="D44" s="1"/>
  <c r="C35"/>
  <c r="C40"/>
  <c r="C37"/>
  <c r="C42"/>
  <c r="C41"/>
  <c r="C34" l="1"/>
  <c r="C44"/>
  <c r="C45"/>
  <c r="C51" s="1"/>
  <c r="C38"/>
  <c r="C43"/>
  <c r="C36"/>
  <c r="D45"/>
  <c r="D46" s="1"/>
  <c r="D47" s="1"/>
  <c r="D48" s="1"/>
  <c r="D49" s="1"/>
  <c r="D50" s="1"/>
  <c r="D51" s="1"/>
  <c r="D52" s="1"/>
  <c r="D53" s="1"/>
  <c r="D54" s="1"/>
  <c r="D55" s="1"/>
  <c r="D56" s="1"/>
  <c r="C55"/>
  <c r="C53" l="1"/>
  <c r="C50"/>
  <c r="C46"/>
  <c r="C52"/>
  <c r="C49"/>
  <c r="C57"/>
  <c r="C63" s="1"/>
  <c r="C47"/>
  <c r="C54"/>
  <c r="C48"/>
  <c r="C56"/>
  <c r="D57"/>
  <c r="D58" s="1"/>
  <c r="D59" s="1"/>
  <c r="D60" s="1"/>
  <c r="D61" s="1"/>
  <c r="D62" s="1"/>
  <c r="D63" s="1"/>
  <c r="D64" s="1"/>
  <c r="D65" s="1"/>
  <c r="D66" s="1"/>
  <c r="D67" s="1"/>
  <c r="D68" s="1"/>
  <c r="D69" s="1"/>
  <c r="H9" s="1"/>
  <c r="C59"/>
  <c r="C67"/>
  <c r="C60"/>
  <c r="C64"/>
  <c r="C61"/>
  <c r="C69"/>
  <c r="G9" s="1"/>
  <c r="C62"/>
  <c r="C58"/>
  <c r="C65"/>
  <c r="C66" l="1"/>
  <c r="C68"/>
  <c r="I9"/>
  <c r="J9" s="1"/>
</calcChain>
</file>

<file path=xl/sharedStrings.xml><?xml version="1.0" encoding="utf-8"?>
<sst xmlns="http://schemas.openxmlformats.org/spreadsheetml/2006/main" count="78" uniqueCount="16">
  <si>
    <t>Startwert</t>
  </si>
  <si>
    <t>Zinssatz</t>
  </si>
  <si>
    <t>Tag 0</t>
  </si>
  <si>
    <t>Vermögensentwicklung bei…</t>
  </si>
  <si>
    <t>monatlicher Ausschüttung</t>
  </si>
  <si>
    <t>Monat</t>
  </si>
  <si>
    <t>jährlicher Ausschüttung</t>
  </si>
  <si>
    <t>monatliche Einzahlung</t>
  </si>
  <si>
    <t>Monate</t>
  </si>
  <si>
    <t>Vermögensentwicklung anzeigen</t>
  </si>
  <si>
    <t>nach X Monaten</t>
  </si>
  <si>
    <t>Differenz</t>
  </si>
  <si>
    <t>entspricht pro Monat</t>
  </si>
  <si>
    <t>Zinssatz 1</t>
  </si>
  <si>
    <t>Zinssatz 2</t>
  </si>
  <si>
    <t>Reiner Zinsgewinn bei…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</si>
</sst>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66675</xdr:rowOff>
    </xdr:from>
    <xdr:to>
      <xdr:col>8</xdr:col>
      <xdr:colOff>171450</xdr:colOff>
      <xdr:row>20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A3CB1C83-F30C-4775-8822-5750BC26B6D8}"/>
            </a:ext>
          </a:extLst>
        </xdr:cNvPr>
        <xdr:cNvSpPr txBox="1"/>
      </xdr:nvSpPr>
      <xdr:spPr>
        <a:xfrm>
          <a:off x="4667250" y="2162175"/>
          <a:ext cx="4810125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Anleitung</a:t>
          </a:r>
          <a:r>
            <a:rPr lang="de-DE" sz="1100"/>
            <a:t>:</a:t>
          </a:r>
        </a:p>
        <a:p>
          <a:r>
            <a:rPr lang="de-DE" sz="1100"/>
            <a:t>Die Werte in den </a:t>
          </a:r>
          <a:r>
            <a:rPr lang="de-DE" sz="1100" b="1">
              <a:solidFill>
                <a:schemeClr val="accent3">
                  <a:lumMod val="75000"/>
                </a:schemeClr>
              </a:solidFill>
            </a:rPr>
            <a:t>grün</a:t>
          </a:r>
          <a:r>
            <a:rPr lang="de-DE" sz="1100" baseline="0"/>
            <a:t> unterlegten Zellen können geändert werden. Dann können Auswirkungen beobachtet werden auf...</a:t>
          </a:r>
        </a:p>
        <a:p>
          <a:r>
            <a:rPr lang="de-DE" sz="1100" baseline="0"/>
            <a:t>- ...die Entwicklung des angelegten Geldes (links).</a:t>
          </a:r>
        </a:p>
        <a:p>
          <a:r>
            <a:rPr lang="de-DE" sz="1100" baseline="0"/>
            <a:t>- ...den Zinsgewinn nach einer bestimmten Zeit. (rechts, farbig unterlegt)</a:t>
          </a:r>
        </a:p>
        <a:p>
          <a:endParaRPr lang="de-DE" sz="1100" baseline="0"/>
        </a:p>
        <a:p>
          <a:r>
            <a:rPr lang="de-DE" sz="1100" baseline="0"/>
            <a:t>"</a:t>
          </a:r>
          <a:r>
            <a:rPr lang="de-DE" sz="1100" b="1" baseline="0">
              <a:solidFill>
                <a:schemeClr val="accent2">
                  <a:lumMod val="75000"/>
                </a:schemeClr>
              </a:solidFill>
            </a:rPr>
            <a:t>Differenz</a:t>
          </a:r>
          <a:r>
            <a:rPr lang="de-DE" sz="1100" baseline="0"/>
            <a:t>" erlaubt den direkten Vergleich zwischen zwei Zinssätzen, z.B. wenn man Nominal- und (abzüglich der Inflation) Realzins angibt.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showGridLines="0" tabSelected="1" workbookViewId="0">
      <selection activeCell="D5" sqref="D5"/>
    </sheetView>
  </sheetViews>
  <sheetFormatPr baseColWidth="10" defaultRowHeight="15"/>
  <cols>
    <col min="1" max="1" width="3" bestFit="1" customWidth="1"/>
    <col min="3" max="3" width="27.140625" bestFit="1" customWidth="1"/>
    <col min="4" max="4" width="23.85546875" bestFit="1" customWidth="1"/>
    <col min="5" max="5" width="21.7109375" customWidth="1"/>
    <col min="7" max="7" width="22" customWidth="1"/>
    <col min="8" max="8" width="19" customWidth="1"/>
    <col min="9" max="9" width="13.7109375" customWidth="1"/>
    <col min="10" max="10" width="19.85546875" customWidth="1"/>
  </cols>
  <sheetData>
    <row r="2" spans="1:10" ht="30">
      <c r="B2" s="19"/>
      <c r="C2" s="20"/>
      <c r="D2" s="18" t="s">
        <v>1</v>
      </c>
      <c r="E2" s="18"/>
      <c r="G2" s="6" t="s">
        <v>9</v>
      </c>
    </row>
    <row r="3" spans="1:10">
      <c r="B3" s="5" t="s">
        <v>0</v>
      </c>
      <c r="C3" s="5" t="s">
        <v>7</v>
      </c>
      <c r="D3" s="5" t="s">
        <v>13</v>
      </c>
      <c r="E3" s="5" t="s">
        <v>14</v>
      </c>
      <c r="G3" s="7" t="s">
        <v>10</v>
      </c>
    </row>
    <row r="4" spans="1:10">
      <c r="B4" s="8">
        <v>17000</v>
      </c>
      <c r="C4" s="8">
        <v>0</v>
      </c>
      <c r="D4" s="9">
        <v>5.0000000000000001E-3</v>
      </c>
      <c r="E4" s="9">
        <v>1.4999999999999999E-2</v>
      </c>
      <c r="F4" s="10"/>
      <c r="G4" s="11">
        <v>12</v>
      </c>
    </row>
    <row r="6" spans="1:10">
      <c r="A6" s="21"/>
      <c r="B6" s="22"/>
      <c r="C6" s="18" t="s">
        <v>3</v>
      </c>
      <c r="D6" s="18"/>
    </row>
    <row r="7" spans="1:10">
      <c r="A7" s="23"/>
      <c r="B7" s="24"/>
      <c r="C7" s="5" t="s">
        <v>4</v>
      </c>
      <c r="D7" s="5" t="s">
        <v>6</v>
      </c>
      <c r="G7" s="19" t="s">
        <v>15</v>
      </c>
      <c r="H7" s="20"/>
      <c r="I7" s="4"/>
    </row>
    <row r="8" spans="1:10">
      <c r="A8" s="25"/>
      <c r="B8" s="26"/>
      <c r="C8" s="5" t="s">
        <v>13</v>
      </c>
      <c r="D8" s="5" t="s">
        <v>14</v>
      </c>
      <c r="G8" s="12" t="s">
        <v>13</v>
      </c>
      <c r="H8" s="12" t="s">
        <v>14</v>
      </c>
      <c r="I8" s="13" t="s">
        <v>11</v>
      </c>
      <c r="J8" s="14" t="s">
        <v>12</v>
      </c>
    </row>
    <row r="9" spans="1:10">
      <c r="A9" s="2"/>
      <c r="B9" s="2" t="s">
        <v>2</v>
      </c>
      <c r="C9" s="3">
        <f>$B$4</f>
        <v>17000</v>
      </c>
      <c r="D9" s="3">
        <f>$B$4</f>
        <v>17000</v>
      </c>
      <c r="G9" s="15">
        <f>VLOOKUP(G4,A10:C69,3,FALSE)-$B$4-G4*$C$4</f>
        <v>85</v>
      </c>
      <c r="H9" s="15">
        <f>VLOOKUP(G4,A10:D69,4,FALSE)-$B$4-G4*$C$4</f>
        <v>255</v>
      </c>
      <c r="I9" s="16">
        <f>H9-G9</f>
        <v>170</v>
      </c>
      <c r="J9" s="17">
        <f>SUM(I9/G4)</f>
        <v>14.166666666666666</v>
      </c>
    </row>
    <row r="10" spans="1:10">
      <c r="A10" s="2">
        <v>1</v>
      </c>
      <c r="B10" s="2" t="s">
        <v>5</v>
      </c>
      <c r="C10" s="3">
        <f>($B$4+A10*$C$4)*(1+$D$4)^(A10/12)</f>
        <v>17007.067152360392</v>
      </c>
      <c r="D10" s="3">
        <f t="shared" ref="D10:D20" si="0">($B$4+A10*$C$4)</f>
        <v>17000</v>
      </c>
    </row>
    <row r="11" spans="1:10">
      <c r="A11" s="2">
        <v>2</v>
      </c>
      <c r="B11" s="2" t="s">
        <v>8</v>
      </c>
      <c r="C11" s="3">
        <f t="shared" ref="C11:C21" si="1">($B$4+A11*$C$4)*(1+$D$4)^(A11/12)</f>
        <v>17014.137242640933</v>
      </c>
      <c r="D11" s="3">
        <f t="shared" si="0"/>
        <v>17000</v>
      </c>
    </row>
    <row r="12" spans="1:10">
      <c r="A12" s="2">
        <v>3</v>
      </c>
      <c r="B12" s="2" t="s">
        <v>8</v>
      </c>
      <c r="C12" s="3">
        <f t="shared" si="1"/>
        <v>17021.210272062952</v>
      </c>
      <c r="D12" s="3">
        <f t="shared" si="0"/>
        <v>17000</v>
      </c>
    </row>
    <row r="13" spans="1:10">
      <c r="A13" s="2">
        <v>4</v>
      </c>
      <c r="B13" s="2" t="s">
        <v>8</v>
      </c>
      <c r="C13" s="3">
        <f t="shared" si="1"/>
        <v>17028.286241848306</v>
      </c>
      <c r="D13" s="3">
        <f t="shared" si="0"/>
        <v>17000</v>
      </c>
    </row>
    <row r="14" spans="1:10">
      <c r="A14" s="2">
        <v>5</v>
      </c>
      <c r="B14" s="2" t="s">
        <v>8</v>
      </c>
      <c r="C14" s="3">
        <f t="shared" si="1"/>
        <v>17035.365153219336</v>
      </c>
      <c r="D14" s="3">
        <f t="shared" si="0"/>
        <v>17000</v>
      </c>
    </row>
    <row r="15" spans="1:10">
      <c r="A15" s="2">
        <v>6</v>
      </c>
      <c r="B15" s="2" t="s">
        <v>8</v>
      </c>
      <c r="C15" s="3">
        <f t="shared" si="1"/>
        <v>17042.447007398907</v>
      </c>
      <c r="D15" s="3">
        <f t="shared" si="0"/>
        <v>17000</v>
      </c>
    </row>
    <row r="16" spans="1:10">
      <c r="A16" s="2">
        <v>7</v>
      </c>
      <c r="B16" s="2" t="s">
        <v>8</v>
      </c>
      <c r="C16" s="3">
        <f t="shared" si="1"/>
        <v>17049.53180561039</v>
      </c>
      <c r="D16" s="3">
        <f t="shared" si="0"/>
        <v>17000</v>
      </c>
    </row>
    <row r="17" spans="1:4">
      <c r="A17" s="2">
        <v>8</v>
      </c>
      <c r="B17" s="2" t="s">
        <v>8</v>
      </c>
      <c r="C17" s="3">
        <f t="shared" si="1"/>
        <v>17056.619549077663</v>
      </c>
      <c r="D17" s="3">
        <f t="shared" si="0"/>
        <v>17000</v>
      </c>
    </row>
    <row r="18" spans="1:4">
      <c r="A18" s="2">
        <v>9</v>
      </c>
      <c r="B18" s="2" t="s">
        <v>8</v>
      </c>
      <c r="C18" s="3">
        <f t="shared" si="1"/>
        <v>17063.710239025109</v>
      </c>
      <c r="D18" s="3">
        <f t="shared" si="0"/>
        <v>17000</v>
      </c>
    </row>
    <row r="19" spans="1:4">
      <c r="A19" s="2">
        <v>10</v>
      </c>
      <c r="B19" s="2" t="s">
        <v>8</v>
      </c>
      <c r="C19" s="3">
        <f t="shared" si="1"/>
        <v>17070.803876677623</v>
      </c>
      <c r="D19" s="3">
        <f t="shared" si="0"/>
        <v>17000</v>
      </c>
    </row>
    <row r="20" spans="1:4">
      <c r="A20" s="2">
        <v>11</v>
      </c>
      <c r="B20" s="2" t="s">
        <v>8</v>
      </c>
      <c r="C20" s="3">
        <f t="shared" si="1"/>
        <v>17077.900463260616</v>
      </c>
      <c r="D20" s="3">
        <f t="shared" si="0"/>
        <v>17000</v>
      </c>
    </row>
    <row r="21" spans="1:4">
      <c r="A21" s="2">
        <v>12</v>
      </c>
      <c r="B21" s="2" t="s">
        <v>8</v>
      </c>
      <c r="C21" s="3">
        <f t="shared" si="1"/>
        <v>17085</v>
      </c>
      <c r="D21" s="3">
        <f>($B$4+A21*$C$4)*(1+$E$4)^(A21/12)</f>
        <v>17255</v>
      </c>
    </row>
    <row r="22" spans="1:4">
      <c r="A22" s="2">
        <v>13</v>
      </c>
      <c r="B22" s="2" t="s">
        <v>8</v>
      </c>
      <c r="C22" s="3">
        <f>($C$21+A10*$C$4)*(1+$D$4)^(A10/12)</f>
        <v>17092.102488122197</v>
      </c>
      <c r="D22" s="3">
        <f>(D21+$C$4)</f>
        <v>17255</v>
      </c>
    </row>
    <row r="23" spans="1:4">
      <c r="A23" s="2">
        <v>14</v>
      </c>
      <c r="B23" s="2" t="s">
        <v>8</v>
      </c>
      <c r="C23" s="3">
        <f t="shared" ref="C23:C33" si="2">($C$21+A11*$C$4)*(1+$D$4)^(A11/12)</f>
        <v>17099.207928854139</v>
      </c>
      <c r="D23" s="3">
        <f t="shared" ref="D23:D32" si="3">(D22+$C$4)</f>
        <v>17255</v>
      </c>
    </row>
    <row r="24" spans="1:4">
      <c r="A24" s="2">
        <v>15</v>
      </c>
      <c r="B24" s="2" t="s">
        <v>8</v>
      </c>
      <c r="C24" s="3">
        <f t="shared" si="2"/>
        <v>17106.316323423267</v>
      </c>
      <c r="D24" s="3">
        <f t="shared" si="3"/>
        <v>17255</v>
      </c>
    </row>
    <row r="25" spans="1:4">
      <c r="A25" s="2">
        <v>16</v>
      </c>
      <c r="B25" s="2" t="s">
        <v>8</v>
      </c>
      <c r="C25" s="3">
        <f t="shared" si="2"/>
        <v>17113.427673057548</v>
      </c>
      <c r="D25" s="3">
        <f t="shared" si="3"/>
        <v>17255</v>
      </c>
    </row>
    <row r="26" spans="1:4">
      <c r="A26" s="2">
        <v>17</v>
      </c>
      <c r="B26" s="2" t="s">
        <v>8</v>
      </c>
      <c r="C26" s="3">
        <f t="shared" si="2"/>
        <v>17120.541978985431</v>
      </c>
      <c r="D26" s="3">
        <f t="shared" si="3"/>
        <v>17255</v>
      </c>
    </row>
    <row r="27" spans="1:4">
      <c r="A27" s="2">
        <v>18</v>
      </c>
      <c r="B27" s="2" t="s">
        <v>8</v>
      </c>
      <c r="C27" s="3">
        <f t="shared" si="2"/>
        <v>17127.659242435904</v>
      </c>
      <c r="D27" s="3">
        <f t="shared" si="3"/>
        <v>17255</v>
      </c>
    </row>
    <row r="28" spans="1:4">
      <c r="A28" s="2">
        <v>19</v>
      </c>
      <c r="B28" s="2" t="s">
        <v>8</v>
      </c>
      <c r="C28" s="3">
        <f t="shared" si="2"/>
        <v>17134.779464638443</v>
      </c>
      <c r="D28" s="3">
        <f t="shared" si="3"/>
        <v>17255</v>
      </c>
    </row>
    <row r="29" spans="1:4">
      <c r="A29" s="2">
        <v>20</v>
      </c>
      <c r="B29" s="2" t="s">
        <v>8</v>
      </c>
      <c r="C29" s="3">
        <f t="shared" si="2"/>
        <v>17141.902646823048</v>
      </c>
      <c r="D29" s="3">
        <f t="shared" si="3"/>
        <v>17255</v>
      </c>
    </row>
    <row r="30" spans="1:4">
      <c r="A30" s="2">
        <v>21</v>
      </c>
      <c r="B30" s="2" t="s">
        <v>8</v>
      </c>
      <c r="C30" s="3">
        <f t="shared" si="2"/>
        <v>17149.028790220236</v>
      </c>
      <c r="D30" s="3">
        <f t="shared" si="3"/>
        <v>17255</v>
      </c>
    </row>
    <row r="31" spans="1:4">
      <c r="A31" s="2">
        <v>22</v>
      </c>
      <c r="B31" s="2" t="s">
        <v>8</v>
      </c>
      <c r="C31" s="3">
        <f t="shared" si="2"/>
        <v>17156.157896061013</v>
      </c>
      <c r="D31" s="3">
        <f t="shared" si="3"/>
        <v>17255</v>
      </c>
    </row>
    <row r="32" spans="1:4">
      <c r="A32" s="2">
        <v>23</v>
      </c>
      <c r="B32" s="2" t="s">
        <v>8</v>
      </c>
      <c r="C32" s="3">
        <f t="shared" si="2"/>
        <v>17163.289965576922</v>
      </c>
      <c r="D32" s="3">
        <f t="shared" si="3"/>
        <v>17255</v>
      </c>
    </row>
    <row r="33" spans="1:4">
      <c r="A33" s="2">
        <v>24</v>
      </c>
      <c r="B33" s="2" t="s">
        <v>8</v>
      </c>
      <c r="C33" s="3">
        <f t="shared" si="2"/>
        <v>17170.424999999999</v>
      </c>
      <c r="D33" s="3">
        <f>(D32+$C$4)*(1+$E$4)</f>
        <v>17513.824999999997</v>
      </c>
    </row>
    <row r="34" spans="1:4">
      <c r="A34" s="2">
        <v>25</v>
      </c>
      <c r="B34" s="2" t="s">
        <v>8</v>
      </c>
      <c r="C34" s="3">
        <f t="shared" ref="C34:C45" si="4">($C$33+A10*$C$4)*(1+$D$4)^(A10/12)</f>
        <v>17177.563000562805</v>
      </c>
      <c r="D34" s="3">
        <f>(D33+$C$4)</f>
        <v>17513.824999999997</v>
      </c>
    </row>
    <row r="35" spans="1:4">
      <c r="A35" s="2">
        <v>26</v>
      </c>
      <c r="B35" s="2" t="s">
        <v>8</v>
      </c>
      <c r="C35" s="3">
        <f t="shared" si="4"/>
        <v>17184.703968498408</v>
      </c>
      <c r="D35" s="3">
        <f t="shared" ref="D35:D44" si="5">(D34+$C$4)</f>
        <v>17513.824999999997</v>
      </c>
    </row>
    <row r="36" spans="1:4">
      <c r="A36" s="2">
        <v>27</v>
      </c>
      <c r="B36" s="2" t="s">
        <v>8</v>
      </c>
      <c r="C36" s="3">
        <f t="shared" si="4"/>
        <v>17191.847905040384</v>
      </c>
      <c r="D36" s="3">
        <f t="shared" si="5"/>
        <v>17513.824999999997</v>
      </c>
    </row>
    <row r="37" spans="1:4">
      <c r="A37" s="2">
        <v>28</v>
      </c>
      <c r="B37" s="2" t="s">
        <v>8</v>
      </c>
      <c r="C37" s="3">
        <f t="shared" si="4"/>
        <v>17198.994811422835</v>
      </c>
      <c r="D37" s="3">
        <f t="shared" si="5"/>
        <v>17513.824999999997</v>
      </c>
    </row>
    <row r="38" spans="1:4">
      <c r="A38" s="2">
        <v>29</v>
      </c>
      <c r="B38" s="2" t="s">
        <v>8</v>
      </c>
      <c r="C38" s="3">
        <f t="shared" si="4"/>
        <v>17206.144688880358</v>
      </c>
      <c r="D38" s="3">
        <f t="shared" si="5"/>
        <v>17513.824999999997</v>
      </c>
    </row>
    <row r="39" spans="1:4">
      <c r="A39" s="2">
        <v>30</v>
      </c>
      <c r="B39" s="2" t="s">
        <v>8</v>
      </c>
      <c r="C39" s="3">
        <f t="shared" si="4"/>
        <v>17213.297538648083</v>
      </c>
      <c r="D39" s="3">
        <f t="shared" si="5"/>
        <v>17513.824999999997</v>
      </c>
    </row>
    <row r="40" spans="1:4">
      <c r="A40" s="2">
        <v>31</v>
      </c>
      <c r="B40" s="2" t="s">
        <v>8</v>
      </c>
      <c r="C40" s="3">
        <f t="shared" si="4"/>
        <v>17220.453361961634</v>
      </c>
      <c r="D40" s="3">
        <f t="shared" si="5"/>
        <v>17513.824999999997</v>
      </c>
    </row>
    <row r="41" spans="1:4">
      <c r="A41" s="2">
        <v>32</v>
      </c>
      <c r="B41" s="2" t="s">
        <v>8</v>
      </c>
      <c r="C41" s="3">
        <f t="shared" si="4"/>
        <v>17227.612160057164</v>
      </c>
      <c r="D41" s="3">
        <f t="shared" si="5"/>
        <v>17513.824999999997</v>
      </c>
    </row>
    <row r="42" spans="1:4">
      <c r="A42" s="2">
        <v>33</v>
      </c>
      <c r="B42" s="2" t="s">
        <v>8</v>
      </c>
      <c r="C42" s="3">
        <f t="shared" si="4"/>
        <v>17234.773934171335</v>
      </c>
      <c r="D42" s="3">
        <f t="shared" si="5"/>
        <v>17513.824999999997</v>
      </c>
    </row>
    <row r="43" spans="1:4">
      <c r="A43" s="2">
        <v>34</v>
      </c>
      <c r="B43" s="2" t="s">
        <v>8</v>
      </c>
      <c r="C43" s="3">
        <f t="shared" si="4"/>
        <v>17241.938685541318</v>
      </c>
      <c r="D43" s="3">
        <f t="shared" si="5"/>
        <v>17513.824999999997</v>
      </c>
    </row>
    <row r="44" spans="1:4">
      <c r="A44" s="2">
        <v>35</v>
      </c>
      <c r="B44" s="2" t="s">
        <v>8</v>
      </c>
      <c r="C44" s="3">
        <f t="shared" si="4"/>
        <v>17249.106415404804</v>
      </c>
      <c r="D44" s="3">
        <f t="shared" si="5"/>
        <v>17513.824999999997</v>
      </c>
    </row>
    <row r="45" spans="1:4">
      <c r="A45" s="2">
        <v>36</v>
      </c>
      <c r="B45" s="2" t="s">
        <v>8</v>
      </c>
      <c r="C45" s="3">
        <f t="shared" si="4"/>
        <v>17256.277124999997</v>
      </c>
      <c r="D45" s="3">
        <f>(D44+$C$4)*(1+$E$4)</f>
        <v>17776.532374999995</v>
      </c>
    </row>
    <row r="46" spans="1:4">
      <c r="A46" s="2">
        <v>37</v>
      </c>
      <c r="B46" s="2" t="s">
        <v>8</v>
      </c>
      <c r="C46" s="3">
        <f t="shared" ref="C46:C57" si="6">($C$45+A10*$C$4)*(1+$D$4)^(A10/12)</f>
        <v>17263.450815565619</v>
      </c>
      <c r="D46" s="3">
        <f>(D45+$C$4)</f>
        <v>17776.532374999995</v>
      </c>
    </row>
    <row r="47" spans="1:4">
      <c r="A47" s="2">
        <v>38</v>
      </c>
      <c r="B47" s="2" t="s">
        <v>8</v>
      </c>
      <c r="C47" s="3">
        <f t="shared" si="6"/>
        <v>17270.627488340899</v>
      </c>
      <c r="D47" s="3">
        <f t="shared" ref="D47:D56" si="7">(D46+$C$4)</f>
        <v>17776.532374999995</v>
      </c>
    </row>
    <row r="48" spans="1:4">
      <c r="A48" s="2">
        <v>39</v>
      </c>
      <c r="B48" s="2" t="s">
        <v>8</v>
      </c>
      <c r="C48" s="3">
        <f t="shared" si="6"/>
        <v>17277.807144565584</v>
      </c>
      <c r="D48" s="3">
        <f t="shared" si="7"/>
        <v>17776.532374999995</v>
      </c>
    </row>
    <row r="49" spans="1:6">
      <c r="A49" s="2">
        <v>40</v>
      </c>
      <c r="B49" s="2" t="s">
        <v>8</v>
      </c>
      <c r="C49" s="3">
        <f t="shared" si="6"/>
        <v>17284.989785479946</v>
      </c>
      <c r="D49" s="3">
        <f t="shared" si="7"/>
        <v>17776.532374999995</v>
      </c>
    </row>
    <row r="50" spans="1:6">
      <c r="A50" s="2">
        <v>41</v>
      </c>
      <c r="B50" s="2" t="s">
        <v>8</v>
      </c>
      <c r="C50" s="3">
        <f t="shared" si="6"/>
        <v>17292.175412324759</v>
      </c>
      <c r="D50" s="3">
        <f t="shared" si="7"/>
        <v>17776.532374999995</v>
      </c>
    </row>
    <row r="51" spans="1:6">
      <c r="A51" s="2">
        <v>42</v>
      </c>
      <c r="B51" s="2" t="s">
        <v>8</v>
      </c>
      <c r="C51" s="3">
        <f t="shared" si="6"/>
        <v>17299.364026341318</v>
      </c>
      <c r="D51" s="3">
        <f t="shared" si="7"/>
        <v>17776.532374999995</v>
      </c>
    </row>
    <row r="52" spans="1:6">
      <c r="A52" s="2">
        <v>43</v>
      </c>
      <c r="B52" s="2" t="s">
        <v>8</v>
      </c>
      <c r="C52" s="3">
        <f t="shared" si="6"/>
        <v>17306.555628771439</v>
      </c>
      <c r="D52" s="3">
        <f t="shared" si="7"/>
        <v>17776.532374999995</v>
      </c>
    </row>
    <row r="53" spans="1:6">
      <c r="A53" s="2">
        <v>44</v>
      </c>
      <c r="B53" s="2" t="s">
        <v>8</v>
      </c>
      <c r="C53" s="3">
        <f t="shared" si="6"/>
        <v>17313.750220857448</v>
      </c>
      <c r="D53" s="3">
        <f t="shared" si="7"/>
        <v>17776.532374999995</v>
      </c>
    </row>
    <row r="54" spans="1:6">
      <c r="A54" s="2">
        <v>45</v>
      </c>
      <c r="B54" s="2" t="s">
        <v>8</v>
      </c>
      <c r="C54" s="3">
        <f t="shared" si="6"/>
        <v>17320.947803842188</v>
      </c>
      <c r="D54" s="3">
        <f t="shared" si="7"/>
        <v>17776.532374999995</v>
      </c>
    </row>
    <row r="55" spans="1:6">
      <c r="A55" s="2">
        <v>46</v>
      </c>
      <c r="B55" s="2" t="s">
        <v>8</v>
      </c>
      <c r="C55" s="3">
        <f t="shared" si="6"/>
        <v>17328.148378969021</v>
      </c>
      <c r="D55" s="3">
        <f t="shared" si="7"/>
        <v>17776.532374999995</v>
      </c>
    </row>
    <row r="56" spans="1:6">
      <c r="A56" s="2">
        <v>47</v>
      </c>
      <c r="B56" s="2" t="s">
        <v>8</v>
      </c>
      <c r="C56" s="3">
        <f t="shared" si="6"/>
        <v>17335.351947481828</v>
      </c>
      <c r="D56" s="3">
        <f t="shared" si="7"/>
        <v>17776.532374999995</v>
      </c>
    </row>
    <row r="57" spans="1:6">
      <c r="A57" s="2">
        <v>48</v>
      </c>
      <c r="B57" s="2" t="s">
        <v>8</v>
      </c>
      <c r="C57" s="3">
        <f t="shared" si="6"/>
        <v>17342.558510624996</v>
      </c>
      <c r="D57" s="3">
        <f>(D56+$C$4)*(1+$E$4)</f>
        <v>18043.180360624992</v>
      </c>
    </row>
    <row r="58" spans="1:6">
      <c r="A58" s="2">
        <v>49</v>
      </c>
      <c r="B58" s="2" t="s">
        <v>8</v>
      </c>
      <c r="C58" s="3">
        <f t="shared" ref="C58:C69" si="8">($C$57+A10*$C$4)*(1+$D$4)^(A10/12)</f>
        <v>17349.768069643444</v>
      </c>
      <c r="D58" s="3">
        <f>(D57+$C$4)</f>
        <v>18043.180360624992</v>
      </c>
    </row>
    <row r="59" spans="1:6">
      <c r="A59" s="2">
        <v>50</v>
      </c>
      <c r="B59" s="2" t="s">
        <v>8</v>
      </c>
      <c r="C59" s="3">
        <f t="shared" si="8"/>
        <v>17356.980625782602</v>
      </c>
      <c r="D59" s="3">
        <f t="shared" ref="D59:D68" si="9">(D58+$C$4)</f>
        <v>18043.180360624992</v>
      </c>
    </row>
    <row r="60" spans="1:6">
      <c r="A60" s="2">
        <v>51</v>
      </c>
      <c r="B60" s="2" t="s">
        <v>8</v>
      </c>
      <c r="C60" s="3">
        <f t="shared" si="8"/>
        <v>17364.196180288411</v>
      </c>
      <c r="D60" s="3">
        <f t="shared" si="9"/>
        <v>18043.180360624992</v>
      </c>
    </row>
    <row r="61" spans="1:6">
      <c r="A61" s="2">
        <v>52</v>
      </c>
      <c r="B61" s="2" t="s">
        <v>8</v>
      </c>
      <c r="C61" s="3">
        <f t="shared" si="8"/>
        <v>17371.414734407346</v>
      </c>
      <c r="D61" s="3">
        <f t="shared" si="9"/>
        <v>18043.180360624992</v>
      </c>
    </row>
    <row r="62" spans="1:6">
      <c r="A62" s="2">
        <v>53</v>
      </c>
      <c r="B62" s="2" t="s">
        <v>8</v>
      </c>
      <c r="C62" s="3">
        <f t="shared" si="8"/>
        <v>17378.636289386381</v>
      </c>
      <c r="D62" s="3">
        <f t="shared" si="9"/>
        <v>18043.180360624992</v>
      </c>
    </row>
    <row r="63" spans="1:6">
      <c r="A63" s="2">
        <v>54</v>
      </c>
      <c r="B63" s="2" t="s">
        <v>8</v>
      </c>
      <c r="C63" s="3">
        <f t="shared" si="8"/>
        <v>17385.860846473024</v>
      </c>
      <c r="D63" s="3">
        <f t="shared" si="9"/>
        <v>18043.180360624992</v>
      </c>
    </row>
    <row r="64" spans="1:6">
      <c r="A64" s="2">
        <v>55</v>
      </c>
      <c r="B64" s="2" t="s">
        <v>8</v>
      </c>
      <c r="C64" s="3">
        <f t="shared" si="8"/>
        <v>17393.088406915296</v>
      </c>
      <c r="D64" s="3">
        <f t="shared" si="9"/>
        <v>18043.180360624992</v>
      </c>
      <c r="F64" s="1"/>
    </row>
    <row r="65" spans="1:4">
      <c r="A65" s="2">
        <v>56</v>
      </c>
      <c r="B65" s="2" t="s">
        <v>8</v>
      </c>
      <c r="C65" s="3">
        <f t="shared" si="8"/>
        <v>17400.318971961733</v>
      </c>
      <c r="D65" s="3">
        <f t="shared" si="9"/>
        <v>18043.180360624992</v>
      </c>
    </row>
    <row r="66" spans="1:4">
      <c r="A66" s="2">
        <v>57</v>
      </c>
      <c r="B66" s="2" t="s">
        <v>8</v>
      </c>
      <c r="C66" s="3">
        <f t="shared" si="8"/>
        <v>17407.552542861398</v>
      </c>
      <c r="D66" s="3">
        <f t="shared" si="9"/>
        <v>18043.180360624992</v>
      </c>
    </row>
    <row r="67" spans="1:4">
      <c r="A67" s="2">
        <v>58</v>
      </c>
      <c r="B67" s="2" t="s">
        <v>8</v>
      </c>
      <c r="C67" s="3">
        <f t="shared" si="8"/>
        <v>17414.789120863865</v>
      </c>
      <c r="D67" s="3">
        <f t="shared" si="9"/>
        <v>18043.180360624992</v>
      </c>
    </row>
    <row r="68" spans="1:4">
      <c r="A68" s="2">
        <v>59</v>
      </c>
      <c r="B68" s="2" t="s">
        <v>8</v>
      </c>
      <c r="C68" s="3">
        <f t="shared" si="8"/>
        <v>17422.028707219233</v>
      </c>
      <c r="D68" s="3">
        <f t="shared" si="9"/>
        <v>18043.180360624992</v>
      </c>
    </row>
    <row r="69" spans="1:4">
      <c r="A69" s="2">
        <v>60</v>
      </c>
      <c r="B69" s="2" t="s">
        <v>8</v>
      </c>
      <c r="C69" s="3">
        <f t="shared" si="8"/>
        <v>17429.27130317812</v>
      </c>
      <c r="D69" s="3">
        <f>(D68+$C$4)*(1+$E$4)</f>
        <v>18313.828066034366</v>
      </c>
    </row>
  </sheetData>
  <mergeCells count="5">
    <mergeCell ref="D2:E2"/>
    <mergeCell ref="B2:C2"/>
    <mergeCell ref="C6:D6"/>
    <mergeCell ref="A6:B8"/>
    <mergeCell ref="G7:H7"/>
  </mergeCells>
  <dataValidations count="1">
    <dataValidation type="list" allowBlank="1" showInputMessage="1" showErrorMessage="1" sqref="G4">
      <formula1>$A$10:$A$69</formula1>
    </dataValidation>
  </dataValidation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MARIUS</cp:lastModifiedBy>
  <dcterms:created xsi:type="dcterms:W3CDTF">2017-08-13T17:15:30Z</dcterms:created>
  <dcterms:modified xsi:type="dcterms:W3CDTF">2018-10-31T16:48:25Z</dcterms:modified>
</cp:coreProperties>
</file>